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7071C18-7105-40AC-8047-E604F8DB26A6}" xr6:coauthVersionLast="47" xr6:coauthVersionMax="47" xr10:uidLastSave="{00000000-0000-0000-0000-000000000000}"/>
  <bookViews>
    <workbookView xWindow="-120" yWindow="-120" windowWidth="20730" windowHeight="11040" xr2:uid="{B60BBD46-AC82-4558-B589-0F8A44372F80}"/>
  </bookViews>
  <sheets>
    <sheet name="master" sheetId="1" r:id="rId1"/>
    <sheet name=" मानध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2" l="1"/>
  <c r="E19" i="2"/>
  <c r="D19" i="2"/>
  <c r="C19" i="2"/>
  <c r="F18" i="2"/>
  <c r="H18" i="2" s="1"/>
  <c r="I18" i="2" s="1"/>
  <c r="F17" i="2"/>
  <c r="H17" i="2" s="1"/>
  <c r="I17" i="2" s="1"/>
  <c r="H16" i="2"/>
  <c r="I16" i="2" s="1"/>
  <c r="F16" i="2"/>
  <c r="F15" i="2"/>
  <c r="H15" i="2" s="1"/>
  <c r="I15" i="2" s="1"/>
  <c r="F14" i="2"/>
  <c r="H14" i="2" s="1"/>
  <c r="I14" i="2" s="1"/>
  <c r="F13" i="2"/>
  <c r="H13" i="2" s="1"/>
  <c r="I13" i="2" s="1"/>
  <c r="F12" i="2"/>
  <c r="H12" i="2" s="1"/>
  <c r="F11" i="2"/>
  <c r="H11" i="2" s="1"/>
  <c r="I11" i="2" s="1"/>
  <c r="F10" i="2"/>
  <c r="H10" i="2" s="1"/>
  <c r="I10" i="2" s="1"/>
  <c r="F9" i="2"/>
  <c r="H9" i="2" s="1"/>
  <c r="I9" i="2" s="1"/>
  <c r="F8" i="2"/>
  <c r="H8" i="2" s="1"/>
  <c r="I8" i="2" s="1"/>
  <c r="F7" i="2"/>
  <c r="H7" i="2" s="1"/>
  <c r="I7" i="2" s="1"/>
  <c r="F6" i="2"/>
  <c r="H6" i="2" s="1"/>
  <c r="I6" i="2" s="1"/>
  <c r="F5" i="2"/>
  <c r="D38" i="1"/>
  <c r="D39" i="1" s="1"/>
  <c r="D29" i="1"/>
  <c r="F34" i="1" s="1"/>
  <c r="G34" i="1" s="1"/>
  <c r="H34" i="1" s="1"/>
  <c r="E8" i="1"/>
  <c r="G8" i="1" s="1"/>
  <c r="I8" i="1" s="1"/>
  <c r="J8" i="1" s="1"/>
  <c r="F19" i="2" l="1"/>
  <c r="H5" i="2"/>
  <c r="H19" i="2" l="1"/>
  <c r="I19" i="2" s="1"/>
  <c r="I5" i="2"/>
</calcChain>
</file>

<file path=xl/sharedStrings.xml><?xml version="1.0" encoding="utf-8"?>
<sst xmlns="http://schemas.openxmlformats.org/spreadsheetml/2006/main" count="83" uniqueCount="80">
  <si>
    <t>आपले सरकार सेवा केंद्र - केंद्र चालक मानधन 2024-25 व 2025-26</t>
  </si>
  <si>
    <t>अ. क्र.</t>
  </si>
  <si>
    <t>तालुका नाव</t>
  </si>
  <si>
    <t>सन 2024-2025 ची मागणी</t>
  </si>
  <si>
    <t>सन 2025-26 ची मागणी</t>
  </si>
  <si>
    <t>एकूण मागणी 
(3+4)</t>
  </si>
  <si>
    <t>जमा रक्कम</t>
  </si>
  <si>
    <t>शिल्ल्क रक्कम 
(16/01/2026)
(5-6)</t>
  </si>
  <si>
    <t>नवीन UTR Upload</t>
  </si>
  <si>
    <t>शिल्लक रकमेतून नवीन UTR ची रक्कम वजा करता बाकी रक्कम 
(7-8)</t>
  </si>
  <si>
    <t xml:space="preserve">बाकी रक्कम 
Per % 
</t>
  </si>
  <si>
    <t>RANK</t>
  </si>
  <si>
    <t>Akole</t>
  </si>
  <si>
    <t>Jamkhed</t>
  </si>
  <si>
    <t>Karjat</t>
  </si>
  <si>
    <t>Kopargaon</t>
  </si>
  <si>
    <t>Nagar</t>
  </si>
  <si>
    <t>Nevasa</t>
  </si>
  <si>
    <t>Parner</t>
  </si>
  <si>
    <t>Pathardi</t>
  </si>
  <si>
    <t>Rahta</t>
  </si>
  <si>
    <t>Rahuri</t>
  </si>
  <si>
    <t>Sangamner</t>
  </si>
  <si>
    <t>Shevgaon</t>
  </si>
  <si>
    <t>Shrigonda</t>
  </si>
  <si>
    <t>Shrirampur</t>
  </si>
  <si>
    <t>Grand Total</t>
  </si>
  <si>
    <t xml:space="preserve">आपले सरकार सेवा केंद्र - केंद्र चालक मानधन  </t>
  </si>
  <si>
    <t>Sr.No</t>
  </si>
  <si>
    <t>Reference Id</t>
  </si>
  <si>
    <t>Process Date</t>
  </si>
  <si>
    <t>Amount</t>
  </si>
  <si>
    <t>UTR Number</t>
  </si>
  <si>
    <t>ICICR52026042800821064</t>
  </si>
  <si>
    <t>ICICR52026033000687509</t>
  </si>
  <si>
    <t>ICICR52026021700257070</t>
  </si>
  <si>
    <t>ICICH25274365299</t>
  </si>
  <si>
    <t>ICICR52025082500351117</t>
  </si>
  <si>
    <t>ICICR52025072200452630</t>
  </si>
  <si>
    <t xml:space="preserve">Total </t>
  </si>
  <si>
    <t>जिल्हा</t>
  </si>
  <si>
    <t>मागील थकबाकी</t>
  </si>
  <si>
    <t>सन २०२५-२६ (चालू मागणी)</t>
  </si>
  <si>
    <t>एकूण मागणी</t>
  </si>
  <si>
    <t>एकूण बाकी</t>
  </si>
  <si>
    <t xml:space="preserve">प्रलंबित रक्कम टक्केवारी </t>
  </si>
  <si>
    <t>Ahilyanagar</t>
  </si>
  <si>
    <t xml:space="preserve">  बँक खात्यावरील शिल्लक </t>
  </si>
  <si>
    <t xml:space="preserve">new demand </t>
  </si>
  <si>
    <t xml:space="preserve"> ICICI बँक मध्ये जमा झालेले व्याज </t>
  </si>
  <si>
    <t xml:space="preserve">deposite </t>
  </si>
  <si>
    <t xml:space="preserve">केंद्र चालक मानधनाची शिल्लक रक्कम </t>
  </si>
  <si>
    <t xml:space="preserve">Balance </t>
  </si>
  <si>
    <t xml:space="preserve">आपले सरकार सेवा केंद्र ( ग्रामपंचायत ) प्रकल्प अंमलबजावणी मागणी रक्कम </t>
  </si>
  <si>
    <t>अ क्र</t>
  </si>
  <si>
    <t>तालुका</t>
  </si>
  <si>
    <t>एकूण ग्रामपंचायत</t>
  </si>
  <si>
    <t>2024-25</t>
  </si>
  <si>
    <t>2025-26</t>
  </si>
  <si>
    <t xml:space="preserve">एकूण भरायची रक्कम </t>
  </si>
  <si>
    <t xml:space="preserve">भरलेली रक्कम </t>
  </si>
  <si>
    <t xml:space="preserve">शिल्लक रक्कम </t>
  </si>
  <si>
    <t>भरणा बाकी (Per)</t>
  </si>
  <si>
    <t>(4+5)</t>
  </si>
  <si>
    <t>(4+5)-7</t>
  </si>
  <si>
    <t>अकोले</t>
  </si>
  <si>
    <t>संगमनेर</t>
  </si>
  <si>
    <t>श्रीरामपूर</t>
  </si>
  <si>
    <t>कोपरगाव</t>
  </si>
  <si>
    <t>राहाता</t>
  </si>
  <si>
    <t xml:space="preserve">राहुरी 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</si>
  <si>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</si>
  <si>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</si>
  <si>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</si>
  <si>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</si>
  <si>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</si>
  <si>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</si>
  <si>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 xml:space="preserve">पारनेर </t>
  </si>
  <si>
    <t>अहिल्यानगर</t>
  </si>
  <si>
    <t xml:space="preserve">एकूण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</si>
</sst>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963634"/>
      <name val="Kokila"/>
      <family val="2"/>
    </font>
    <font>
      <b/>
      <sz val="16"/>
      <color theme="1"/>
      <name val="Kokila"/>
      <family val="2"/>
    </font>
    <font>
      <b/>
      <sz val="14"/>
      <color theme="1"/>
      <name val="Kokila"/>
      <family val="2"/>
    </font>
    <font>
      <sz val="16"/>
      <color theme="1"/>
      <name val="Kokila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26"/>
      <color theme="5" tint="-0.249977111117893"/>
      <name val="Utsaah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Kokila"/>
      <family val="2"/>
    </font>
    <font>
      <sz val="22"/>
      <color theme="1"/>
      <name val="Kokila"/>
      <family val="2"/>
    </font>
    <font>
      <b/>
      <sz val="20"/>
      <color theme="1"/>
      <name val="Kokila"/>
      <family val="2"/>
    </font>
    <font>
      <sz val="20"/>
      <color theme="1"/>
      <name val="Kokila"/>
      <family val="2"/>
    </font>
    <font>
      <sz val="18"/>
      <color theme="1"/>
      <name val="Kokila"/>
      <family val="2"/>
    </font>
    <font>
      <b/>
      <sz val="24"/>
      <color theme="1"/>
      <name val="Kokila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2" fontId="18" fillId="5" borderId="1" xfId="0" applyNumberFormat="1" applyFont="1" applyFill="1" applyBorder="1" applyAlignment="1">
      <alignment horizontal="center" vertical="center"/>
    </xf>
    <xf numFmtId="164" fontId="19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2" fontId="20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  <wetp:taskpane dockstate="right" visibility="0" width="350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2EFFD61B-78A7-4299-A45E-75D6AA0F86D1}">
  <we:reference id="wa200005171" version="1.0.0.0" store="en-US" storeType="OMEX"/>
  <we:alternateReferences>
    <we:reference id="wa200005171" version="1.0.0.0" store="wa2000051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_xldudf_GPT_GPTINTERACT</we:customFunctionIds>
        <we:customFunctionIds>_xldudf_GPT_GPTPROMPT</we:customFunctionIds>
        <we:customFunctionIds>_xldudf_GPT_GPTPREDICT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7DC981C2-F2CA-497C-B5B0-0C7E55295287}">
  <we:reference id="wa200005502" version="1.0.0.13" store="en-US" storeType="OMEX"/>
  <we:alternateReferences>
    <we:reference id="wa200005502" version="1.0.0.13" store="en-US" storeType="OMEX"/>
  </we:alternateReferences>
  <we:properties>
    <we:property name="docId" value="&quot;9zBUhCk3ywdkvuygHxnZf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6A81A-29D7-49CE-8883-C1CB78A5C4E0}">
  <dimension ref="A1:K39"/>
  <sheetViews>
    <sheetView tabSelected="1" zoomScale="54" workbookViewId="0">
      <selection activeCell="E15" sqref="E15"/>
    </sheetView>
  </sheetViews>
  <sheetFormatPr defaultRowHeight="15" x14ac:dyDescent="0.25"/>
  <cols>
    <col min="1" max="2" width="17.7109375" customWidth="1"/>
    <col min="3" max="3" width="21.28515625" customWidth="1"/>
    <col min="4" max="4" width="27" customWidth="1"/>
    <col min="5" max="8" width="17.7109375" customWidth="1"/>
    <col min="9" max="9" width="18.5703125" customWidth="1"/>
  </cols>
  <sheetData>
    <row r="1" spans="1:11" ht="35.2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0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2" t="s">
        <v>10</v>
      </c>
      <c r="K2" s="3" t="s">
        <v>11</v>
      </c>
    </row>
    <row r="3" spans="1:11" ht="23.25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</row>
    <row r="4" spans="1:11" ht="21.75" x14ac:dyDescent="0.25">
      <c r="A4" s="4">
        <v>1</v>
      </c>
      <c r="B4" s="4" t="s">
        <v>12</v>
      </c>
      <c r="C4" s="4">
        <v>13720415</v>
      </c>
      <c r="D4" s="4">
        <v>15024972</v>
      </c>
      <c r="E4" s="4">
        <v>28745387</v>
      </c>
      <c r="F4" s="4">
        <v>22698484</v>
      </c>
      <c r="G4" s="4">
        <v>6046903</v>
      </c>
      <c r="H4" s="5"/>
      <c r="I4" s="4">
        <v>6046903</v>
      </c>
      <c r="J4" s="4">
        <v>21.04</v>
      </c>
      <c r="K4" s="5"/>
    </row>
    <row r="5" spans="1:11" ht="21.75" x14ac:dyDescent="0.25">
      <c r="A5" s="4">
        <v>2</v>
      </c>
      <c r="B5" s="4" t="s">
        <v>13</v>
      </c>
      <c r="C5" s="4">
        <v>7738110</v>
      </c>
      <c r="D5" s="4">
        <v>7916275</v>
      </c>
      <c r="E5" s="4">
        <v>15654385</v>
      </c>
      <c r="F5" s="6">
        <v>2971078</v>
      </c>
      <c r="G5" s="4">
        <v>12683307</v>
      </c>
      <c r="H5" s="5"/>
      <c r="I5" s="4">
        <v>12683307</v>
      </c>
      <c r="J5" s="4">
        <v>81.02</v>
      </c>
      <c r="K5" s="5"/>
    </row>
    <row r="6" spans="1:11" ht="21.75" x14ac:dyDescent="0.25">
      <c r="A6" s="4">
        <v>3</v>
      </c>
      <c r="B6" s="4" t="s">
        <v>14</v>
      </c>
      <c r="C6" s="4">
        <v>11054413</v>
      </c>
      <c r="D6" s="4">
        <v>11308933</v>
      </c>
      <c r="E6" s="4">
        <v>22363346</v>
      </c>
      <c r="F6" s="4">
        <v>9290396</v>
      </c>
      <c r="G6" s="4">
        <v>13072950</v>
      </c>
      <c r="H6" s="5"/>
      <c r="I6" s="4">
        <v>13072950</v>
      </c>
      <c r="J6" s="4">
        <v>58.46</v>
      </c>
      <c r="K6" s="5"/>
    </row>
    <row r="7" spans="1:11" ht="21.75" x14ac:dyDescent="0.25">
      <c r="A7" s="4">
        <v>4</v>
      </c>
      <c r="B7" s="4" t="s">
        <v>15</v>
      </c>
      <c r="C7" s="4">
        <v>8981799</v>
      </c>
      <c r="D7" s="4">
        <v>9531840</v>
      </c>
      <c r="E7" s="4">
        <v>18513639</v>
      </c>
      <c r="F7" s="4">
        <v>17467508</v>
      </c>
      <c r="G7" s="4">
        <v>1046131</v>
      </c>
      <c r="H7" s="5"/>
      <c r="I7" s="4">
        <v>1046131</v>
      </c>
      <c r="J7" s="4">
        <v>5.65</v>
      </c>
      <c r="K7" s="5"/>
    </row>
    <row r="8" spans="1:11" ht="21.75" x14ac:dyDescent="0.25">
      <c r="A8" s="4">
        <v>5</v>
      </c>
      <c r="B8" s="4" t="s">
        <v>16</v>
      </c>
      <c r="C8" s="4">
        <v>13306836</v>
      </c>
      <c r="D8" s="4">
        <v>13192258</v>
      </c>
      <c r="E8" s="4">
        <f>C8+D8</f>
        <v>26499094</v>
      </c>
      <c r="F8" s="4">
        <v>20964583</v>
      </c>
      <c r="G8" s="4">
        <f>E8-F8</f>
        <v>5534511</v>
      </c>
      <c r="H8" s="5"/>
      <c r="I8" s="4">
        <f>G8</f>
        <v>5534511</v>
      </c>
      <c r="J8" s="7">
        <f>I8*100/E8</f>
        <v>20.8856612229837</v>
      </c>
      <c r="K8" s="5"/>
    </row>
    <row r="9" spans="1:11" ht="21.75" x14ac:dyDescent="0.25">
      <c r="A9" s="4">
        <v>6</v>
      </c>
      <c r="B9" s="4" t="s">
        <v>17</v>
      </c>
      <c r="C9" s="4">
        <v>13739040</v>
      </c>
      <c r="D9" s="4">
        <v>14055372</v>
      </c>
      <c r="E9" s="4">
        <v>27794412</v>
      </c>
      <c r="F9" s="4">
        <v>15651523</v>
      </c>
      <c r="G9" s="4">
        <v>12142889</v>
      </c>
      <c r="H9" s="5"/>
      <c r="I9" s="4">
        <v>12142889</v>
      </c>
      <c r="J9" s="4">
        <v>43.69</v>
      </c>
      <c r="K9" s="5"/>
    </row>
    <row r="10" spans="1:11" ht="21.75" x14ac:dyDescent="0.25">
      <c r="A10" s="4">
        <v>7</v>
      </c>
      <c r="B10" s="4" t="s">
        <v>18</v>
      </c>
      <c r="C10" s="4">
        <v>13423200</v>
      </c>
      <c r="D10" s="4">
        <v>13732263</v>
      </c>
      <c r="E10" s="4">
        <v>27155463</v>
      </c>
      <c r="F10" s="4">
        <v>15884301</v>
      </c>
      <c r="G10" s="4">
        <v>11271162</v>
      </c>
      <c r="H10" s="5"/>
      <c r="I10" s="4">
        <v>11271162</v>
      </c>
      <c r="J10" s="4">
        <v>41.51</v>
      </c>
      <c r="K10" s="5"/>
    </row>
    <row r="11" spans="1:11" ht="21.75" x14ac:dyDescent="0.25">
      <c r="A11" s="4">
        <v>8</v>
      </c>
      <c r="B11" s="4" t="s">
        <v>19</v>
      </c>
      <c r="C11" s="4">
        <v>8409238</v>
      </c>
      <c r="D11" s="4">
        <v>9208908</v>
      </c>
      <c r="E11" s="4">
        <v>17618146</v>
      </c>
      <c r="F11" s="4">
        <v>9927889</v>
      </c>
      <c r="G11" s="4">
        <v>7690257</v>
      </c>
      <c r="H11" s="5"/>
      <c r="I11" s="4">
        <v>7690257</v>
      </c>
      <c r="J11" s="4">
        <v>43.65</v>
      </c>
      <c r="K11" s="5"/>
    </row>
    <row r="12" spans="1:11" ht="21.75" x14ac:dyDescent="0.25">
      <c r="A12" s="4">
        <v>9</v>
      </c>
      <c r="B12" s="4" t="s">
        <v>20</v>
      </c>
      <c r="C12" s="4">
        <v>7106400</v>
      </c>
      <c r="D12" s="4">
        <v>7270020</v>
      </c>
      <c r="E12" s="4">
        <v>14376420</v>
      </c>
      <c r="F12" s="4">
        <v>11110295</v>
      </c>
      <c r="G12" s="4">
        <v>3266125</v>
      </c>
      <c r="H12" s="5"/>
      <c r="I12" s="4">
        <v>3266125</v>
      </c>
      <c r="J12" s="4">
        <v>22.72</v>
      </c>
      <c r="K12" s="5"/>
    </row>
    <row r="13" spans="1:11" ht="21.75" x14ac:dyDescent="0.25">
      <c r="A13" s="4">
        <v>10</v>
      </c>
      <c r="B13" s="4" t="s">
        <v>21</v>
      </c>
      <c r="C13" s="8">
        <v>7799372</v>
      </c>
      <c r="D13" s="8">
        <v>7754832</v>
      </c>
      <c r="E13" s="4">
        <v>15554204</v>
      </c>
      <c r="F13" s="4">
        <v>10811021</v>
      </c>
      <c r="G13" s="4">
        <v>4743183</v>
      </c>
      <c r="H13" s="5"/>
      <c r="I13" s="4">
        <v>4743183</v>
      </c>
      <c r="J13" s="4">
        <v>30.49</v>
      </c>
      <c r="K13" s="5"/>
    </row>
    <row r="14" spans="1:11" ht="21.75" x14ac:dyDescent="0.25">
      <c r="A14" s="4">
        <v>11</v>
      </c>
      <c r="B14" s="4" t="s">
        <v>22</v>
      </c>
      <c r="C14" s="4">
        <v>16739520</v>
      </c>
      <c r="D14" s="4">
        <v>17286588</v>
      </c>
      <c r="E14" s="4">
        <v>34026108</v>
      </c>
      <c r="F14" s="4">
        <v>27989643</v>
      </c>
      <c r="G14" s="4">
        <v>6036465</v>
      </c>
      <c r="H14" s="5"/>
      <c r="I14" s="4">
        <v>6036465</v>
      </c>
      <c r="J14" s="4">
        <v>17.739999999999998</v>
      </c>
      <c r="K14" s="5"/>
    </row>
    <row r="15" spans="1:11" ht="21.75" x14ac:dyDescent="0.25">
      <c r="A15" s="4">
        <v>12</v>
      </c>
      <c r="B15" s="4" t="s">
        <v>23</v>
      </c>
      <c r="C15" s="4">
        <v>9317252</v>
      </c>
      <c r="D15" s="4">
        <v>9531775</v>
      </c>
      <c r="E15" s="4">
        <v>18849027</v>
      </c>
      <c r="F15" s="4">
        <v>10923241</v>
      </c>
      <c r="G15" s="4">
        <v>7925786</v>
      </c>
      <c r="H15" s="5"/>
      <c r="I15" s="4">
        <v>7925786</v>
      </c>
      <c r="J15" s="4">
        <v>42.05</v>
      </c>
      <c r="K15" s="5"/>
    </row>
    <row r="16" spans="1:11" ht="21.75" x14ac:dyDescent="0.25">
      <c r="A16" s="4">
        <v>13</v>
      </c>
      <c r="B16" s="4" t="s">
        <v>24</v>
      </c>
      <c r="C16" s="4">
        <v>8211840</v>
      </c>
      <c r="D16" s="4">
        <v>8400912</v>
      </c>
      <c r="E16" s="4">
        <v>16612752</v>
      </c>
      <c r="F16" s="4">
        <v>4999132</v>
      </c>
      <c r="G16" s="4">
        <v>11613620</v>
      </c>
      <c r="H16" s="5"/>
      <c r="I16" s="4">
        <v>11613620</v>
      </c>
      <c r="J16" s="4">
        <v>69.91</v>
      </c>
      <c r="K16" s="5"/>
    </row>
    <row r="17" spans="1:11" ht="21.75" x14ac:dyDescent="0.25">
      <c r="A17" s="4">
        <v>14</v>
      </c>
      <c r="B17" s="4" t="s">
        <v>25</v>
      </c>
      <c r="C17" s="4">
        <v>5843040</v>
      </c>
      <c r="D17" s="4">
        <v>5977572</v>
      </c>
      <c r="E17" s="4">
        <v>11820612</v>
      </c>
      <c r="F17" s="4">
        <v>3655000</v>
      </c>
      <c r="G17" s="4">
        <v>8165612</v>
      </c>
      <c r="H17" s="5"/>
      <c r="I17" s="4">
        <v>8165612</v>
      </c>
      <c r="J17" s="4">
        <v>69.08</v>
      </c>
      <c r="K17" s="5"/>
    </row>
    <row r="18" spans="1:11" ht="23.25" x14ac:dyDescent="0.25">
      <c r="A18" s="9" t="s">
        <v>26</v>
      </c>
      <c r="B18" s="9"/>
      <c r="C18" s="2">
        <v>145506839</v>
      </c>
      <c r="D18" s="2">
        <v>150732522</v>
      </c>
      <c r="E18" s="2">
        <v>296239361</v>
      </c>
      <c r="F18" s="2">
        <v>183447869</v>
      </c>
      <c r="G18" s="2">
        <v>112791492</v>
      </c>
      <c r="H18" s="4">
        <v>0</v>
      </c>
      <c r="I18" s="4">
        <v>112791492</v>
      </c>
      <c r="J18" s="4">
        <v>38.07</v>
      </c>
      <c r="K18" s="5"/>
    </row>
    <row r="19" spans="1:11" x14ac:dyDescent="0.25">
      <c r="A19" s="10"/>
      <c r="B19" s="10"/>
      <c r="C19" s="10"/>
      <c r="D19" s="10"/>
      <c r="E19" s="10"/>
      <c r="F19" s="10"/>
      <c r="G19" s="10"/>
      <c r="H19" s="11">
        <v>10031722</v>
      </c>
      <c r="I19" s="10"/>
      <c r="J19" s="10"/>
      <c r="K19" s="10"/>
    </row>
    <row r="20" spans="1:11" ht="36" x14ac:dyDescent="0.25">
      <c r="A20" s="12" t="s">
        <v>27</v>
      </c>
      <c r="B20" s="12"/>
      <c r="C20" s="12"/>
      <c r="D20" s="12"/>
      <c r="E20" s="12"/>
      <c r="F20" s="12"/>
      <c r="G20" s="12"/>
      <c r="H20" s="12"/>
      <c r="I20" s="10"/>
      <c r="J20" s="10"/>
      <c r="K20" s="10"/>
    </row>
    <row r="21" spans="1:11" x14ac:dyDescent="0.25">
      <c r="A21" s="13"/>
      <c r="B21" s="13"/>
      <c r="C21" s="14"/>
      <c r="D21" s="14"/>
      <c r="E21" s="14"/>
      <c r="F21" s="14"/>
      <c r="G21" s="15"/>
      <c r="H21" s="16"/>
      <c r="I21" s="15"/>
    </row>
    <row r="22" spans="1:11" ht="23.25" x14ac:dyDescent="0.25">
      <c r="A22" s="2" t="s">
        <v>28</v>
      </c>
      <c r="B22" s="2" t="s">
        <v>29</v>
      </c>
      <c r="C22" s="2" t="s">
        <v>30</v>
      </c>
      <c r="D22" s="2" t="s">
        <v>31</v>
      </c>
      <c r="E22" s="17" t="s">
        <v>32</v>
      </c>
      <c r="F22" s="18"/>
      <c r="G22" s="13"/>
      <c r="H22" s="14"/>
    </row>
    <row r="23" spans="1:11" ht="23.25" x14ac:dyDescent="0.25">
      <c r="A23" s="4">
        <v>6</v>
      </c>
      <c r="B23" s="2"/>
      <c r="C23" s="19">
        <v>46139</v>
      </c>
      <c r="D23" s="4">
        <v>19500000</v>
      </c>
      <c r="E23" s="20" t="s">
        <v>33</v>
      </c>
      <c r="F23" s="21"/>
      <c r="G23" s="13"/>
      <c r="H23" s="14"/>
    </row>
    <row r="24" spans="1:11" ht="23.25" x14ac:dyDescent="0.25">
      <c r="A24" s="4">
        <v>5</v>
      </c>
      <c r="B24" s="2"/>
      <c r="C24" s="19">
        <v>46108</v>
      </c>
      <c r="D24" s="4">
        <v>31633263</v>
      </c>
      <c r="E24" s="20" t="s">
        <v>34</v>
      </c>
      <c r="F24" s="21"/>
      <c r="G24" s="13"/>
      <c r="H24" s="14"/>
    </row>
    <row r="25" spans="1:11" ht="21.75" x14ac:dyDescent="0.25">
      <c r="A25" s="4">
        <v>4</v>
      </c>
      <c r="B25" s="4"/>
      <c r="C25" s="19">
        <v>46070</v>
      </c>
      <c r="D25" s="4">
        <v>26676783</v>
      </c>
      <c r="E25" s="20" t="s">
        <v>35</v>
      </c>
      <c r="F25" s="21"/>
      <c r="G25" s="13"/>
      <c r="H25" s="14"/>
    </row>
    <row r="26" spans="1:11" ht="21.75" x14ac:dyDescent="0.25">
      <c r="A26" s="4">
        <v>3</v>
      </c>
      <c r="B26" s="4">
        <v>11176</v>
      </c>
      <c r="C26" s="19">
        <v>45916</v>
      </c>
      <c r="D26" s="4">
        <v>36142619</v>
      </c>
      <c r="E26" s="20" t="s">
        <v>36</v>
      </c>
      <c r="F26" s="21"/>
      <c r="G26" s="22"/>
      <c r="H26" s="14"/>
    </row>
    <row r="27" spans="1:11" ht="21.75" x14ac:dyDescent="0.25">
      <c r="A27" s="4">
        <v>2</v>
      </c>
      <c r="B27" s="4">
        <v>11152</v>
      </c>
      <c r="C27" s="19">
        <v>45894</v>
      </c>
      <c r="D27" s="4">
        <v>10165664</v>
      </c>
      <c r="E27" s="20" t="s">
        <v>37</v>
      </c>
      <c r="F27" s="21"/>
      <c r="H27" s="14"/>
      <c r="J27" s="14"/>
    </row>
    <row r="28" spans="1:11" ht="21.75" x14ac:dyDescent="0.25">
      <c r="A28" s="4">
        <v>1</v>
      </c>
      <c r="B28" s="4">
        <v>11131</v>
      </c>
      <c r="C28" s="19">
        <v>45854</v>
      </c>
      <c r="D28" s="4">
        <v>6510805</v>
      </c>
      <c r="E28" s="20" t="s">
        <v>38</v>
      </c>
      <c r="F28" s="21"/>
    </row>
    <row r="29" spans="1:11" ht="21.75" x14ac:dyDescent="0.25">
      <c r="A29" s="4" t="s">
        <v>39</v>
      </c>
      <c r="B29" s="4"/>
      <c r="C29" s="4"/>
      <c r="D29" s="4">
        <f>SUM(D23:D28)</f>
        <v>130629134</v>
      </c>
      <c r="E29" s="23"/>
      <c r="F29" s="23"/>
    </row>
    <row r="30" spans="1:11" ht="21.75" x14ac:dyDescent="0.25">
      <c r="A30" s="24"/>
      <c r="B30" s="24"/>
      <c r="C30" s="24"/>
      <c r="D30" s="24"/>
      <c r="E30" s="24"/>
      <c r="F30" s="24"/>
    </row>
    <row r="31" spans="1:11" ht="21.75" x14ac:dyDescent="0.25">
      <c r="A31" s="24"/>
      <c r="B31" s="24"/>
      <c r="C31" s="24"/>
      <c r="D31" s="24"/>
      <c r="E31" s="24"/>
      <c r="F31" s="24"/>
    </row>
    <row r="32" spans="1:11" ht="36" x14ac:dyDescent="0.25">
      <c r="A32" s="12" t="s">
        <v>27</v>
      </c>
      <c r="B32" s="12"/>
      <c r="C32" s="12"/>
      <c r="D32" s="12"/>
      <c r="E32" s="12"/>
      <c r="F32" s="12"/>
      <c r="G32" s="12"/>
      <c r="H32" s="12"/>
    </row>
    <row r="33" spans="1:8" ht="78" customHeight="1" x14ac:dyDescent="0.25">
      <c r="A33" s="2" t="s">
        <v>1</v>
      </c>
      <c r="B33" s="2" t="s">
        <v>40</v>
      </c>
      <c r="C33" s="2" t="s">
        <v>41</v>
      </c>
      <c r="D33" s="2" t="s">
        <v>42</v>
      </c>
      <c r="E33" s="2" t="s">
        <v>43</v>
      </c>
      <c r="F33" s="2" t="s">
        <v>6</v>
      </c>
      <c r="G33" s="2" t="s">
        <v>44</v>
      </c>
      <c r="H33" s="2" t="s">
        <v>45</v>
      </c>
    </row>
    <row r="34" spans="1:8" ht="23.25" x14ac:dyDescent="0.25">
      <c r="A34" s="4">
        <v>1</v>
      </c>
      <c r="B34" s="2" t="s">
        <v>46</v>
      </c>
      <c r="C34" s="2">
        <v>16977473</v>
      </c>
      <c r="D34" s="2">
        <v>150408636</v>
      </c>
      <c r="E34" s="2">
        <v>167386109</v>
      </c>
      <c r="F34" s="2">
        <f>D29</f>
        <v>130629134</v>
      </c>
      <c r="G34" s="2">
        <f>E34-F34</f>
        <v>36756975</v>
      </c>
      <c r="H34" s="25">
        <f>G34*100/E34</f>
        <v>21.959393894507699</v>
      </c>
    </row>
    <row r="37" spans="1:8" ht="23.25" x14ac:dyDescent="0.25">
      <c r="B37" s="26" t="s">
        <v>47</v>
      </c>
      <c r="C37" s="26"/>
      <c r="D37" s="2">
        <v>7163608</v>
      </c>
      <c r="E37" t="s">
        <v>48</v>
      </c>
      <c r="F37" s="27"/>
    </row>
    <row r="38" spans="1:8" ht="23.25" x14ac:dyDescent="0.25">
      <c r="B38" s="26" t="s">
        <v>49</v>
      </c>
      <c r="C38" s="26"/>
      <c r="D38" s="2">
        <f>2846521+363208</f>
        <v>3209729</v>
      </c>
      <c r="E38" t="s">
        <v>50</v>
      </c>
      <c r="F38" s="28"/>
      <c r="G38" s="29"/>
    </row>
    <row r="39" spans="1:8" ht="23.25" x14ac:dyDescent="0.3">
      <c r="B39" s="26" t="s">
        <v>51</v>
      </c>
      <c r="C39" s="26"/>
      <c r="D39" s="2">
        <f>D37-D38</f>
        <v>3953879</v>
      </c>
      <c r="E39" t="s">
        <v>52</v>
      </c>
      <c r="F39" s="30"/>
    </row>
  </sheetData>
  <mergeCells count="15">
    <mergeCell ref="B37:C37"/>
    <mergeCell ref="B38:C38"/>
    <mergeCell ref="B39:C39"/>
    <mergeCell ref="E25:F25"/>
    <mergeCell ref="E26:F26"/>
    <mergeCell ref="E27:F27"/>
    <mergeCell ref="E28:F28"/>
    <mergeCell ref="E29:F29"/>
    <mergeCell ref="A32:H32"/>
    <mergeCell ref="A1:K1"/>
    <mergeCell ref="A18:B18"/>
    <mergeCell ref="A20:H20"/>
    <mergeCell ref="E22:F22"/>
    <mergeCell ref="E23:F23"/>
    <mergeCell ref="E24:F24"/>
  </mergeCells>
  <pageMargins left="0.7" right="0.7" top="1.61" bottom="0.2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9A6C-8F84-4D73-9A27-0D858518DE27}">
  <dimension ref="A1:I19"/>
  <sheetViews>
    <sheetView topLeftCell="B6" zoomScale="80" zoomScaleNormal="80" workbookViewId="0">
      <selection activeCell="G27" sqref="G27"/>
    </sheetView>
  </sheetViews>
  <sheetFormatPr defaultRowHeight="15" x14ac:dyDescent="0.25"/>
  <cols>
    <col min="2" max="2" width="28.85546875" customWidth="1"/>
    <col min="3" max="3" width="27.7109375" customWidth="1"/>
    <col min="4" max="4" width="17.7109375" customWidth="1"/>
    <col min="5" max="5" width="20" customWidth="1"/>
    <col min="6" max="6" width="25.42578125" customWidth="1"/>
    <col min="7" max="7" width="20.7109375" customWidth="1"/>
    <col min="8" max="8" width="22.42578125" customWidth="1"/>
    <col min="9" max="9" width="26.140625" customWidth="1"/>
  </cols>
  <sheetData>
    <row r="1" spans="1:9" ht="51" customHeight="1" x14ac:dyDescent="0.25">
      <c r="A1" s="31" t="s">
        <v>53</v>
      </c>
      <c r="B1" s="31"/>
      <c r="C1" s="31"/>
      <c r="D1" s="31"/>
      <c r="E1" s="31"/>
      <c r="F1" s="31"/>
      <c r="G1" s="31"/>
      <c r="H1" s="31"/>
      <c r="I1" s="31"/>
    </row>
    <row r="2" spans="1:9" ht="15" customHeight="1" x14ac:dyDescent="0.25">
      <c r="A2" s="32" t="s">
        <v>54</v>
      </c>
      <c r="B2" s="32" t="s">
        <v>55</v>
      </c>
      <c r="C2" s="32" t="s">
        <v>56</v>
      </c>
      <c r="D2" s="33" t="s">
        <v>57</v>
      </c>
      <c r="E2" s="33" t="s">
        <v>58</v>
      </c>
      <c r="F2" s="33" t="s">
        <v>59</v>
      </c>
      <c r="G2" s="33" t="s">
        <v>60</v>
      </c>
      <c r="H2" s="33" t="s">
        <v>61</v>
      </c>
      <c r="I2" s="33" t="s">
        <v>62</v>
      </c>
    </row>
    <row r="3" spans="1:9" ht="28.5" customHeight="1" x14ac:dyDescent="0.25">
      <c r="A3" s="32"/>
      <c r="B3" s="32"/>
      <c r="C3" s="32"/>
      <c r="D3" s="33"/>
      <c r="E3" s="33"/>
      <c r="F3" s="33"/>
      <c r="G3" s="33"/>
      <c r="H3" s="33"/>
      <c r="I3" s="33"/>
    </row>
    <row r="4" spans="1:9" ht="21" customHeight="1" x14ac:dyDescent="0.25">
      <c r="A4" s="34">
        <v>1</v>
      </c>
      <c r="B4" s="34">
        <v>2</v>
      </c>
      <c r="C4" s="35">
        <v>3</v>
      </c>
      <c r="D4" s="36">
        <v>4</v>
      </c>
      <c r="E4" s="36">
        <v>5</v>
      </c>
      <c r="F4" s="36" t="s">
        <v>63</v>
      </c>
      <c r="G4" s="36">
        <v>7</v>
      </c>
      <c r="H4" s="36" t="s">
        <v>64</v>
      </c>
      <c r="I4" s="36">
        <v>9</v>
      </c>
    </row>
    <row r="5" spans="1:9" ht="25.5" customHeight="1" x14ac:dyDescent="0.25">
      <c r="A5" s="37">
        <v>1</v>
      </c>
      <c r="B5" s="38" t="s">
        <v>65</v>
      </c>
      <c r="C5" s="39">
        <v>147</v>
      </c>
      <c r="D5" s="40">
        <v>13710505</v>
      </c>
      <c r="E5" s="40">
        <v>15028972</v>
      </c>
      <c r="F5" s="40">
        <f>SUM(D5+E5)</f>
        <v>28739477</v>
      </c>
      <c r="G5" s="40">
        <v>19888168</v>
      </c>
      <c r="H5" s="40">
        <f>F5-G5</f>
        <v>8851309</v>
      </c>
      <c r="I5" s="41">
        <f>H5/F5*100</f>
        <v>30.798434501783035</v>
      </c>
    </row>
    <row r="6" spans="1:9" ht="30" x14ac:dyDescent="0.25">
      <c r="A6" s="37">
        <v>2</v>
      </c>
      <c r="B6" s="38" t="s">
        <v>66</v>
      </c>
      <c r="C6" s="39">
        <v>144</v>
      </c>
      <c r="D6" s="40">
        <v>0</v>
      </c>
      <c r="E6" s="40">
        <v>6977260</v>
      </c>
      <c r="F6" s="40">
        <f t="shared" ref="F6:F18" si="0">SUM(D6+E6)</f>
        <v>6977260</v>
      </c>
      <c r="G6" s="40">
        <v>5122320</v>
      </c>
      <c r="H6" s="40">
        <f t="shared" ref="H6:H18" si="1">F6-G6</f>
        <v>1854940</v>
      </c>
      <c r="I6" s="41">
        <f t="shared" ref="I6:I19" si="2">H6/F6*100</f>
        <v>26.585507778124938</v>
      </c>
    </row>
    <row r="7" spans="1:9" ht="30" x14ac:dyDescent="0.25">
      <c r="A7" s="37">
        <v>3</v>
      </c>
      <c r="B7" s="38" t="s">
        <v>67</v>
      </c>
      <c r="C7" s="39">
        <v>52</v>
      </c>
      <c r="D7" s="40">
        <v>0</v>
      </c>
      <c r="E7" s="40">
        <v>34026108</v>
      </c>
      <c r="F7" s="40">
        <f t="shared" si="0"/>
        <v>34026108</v>
      </c>
      <c r="G7" s="40">
        <v>27989643</v>
      </c>
      <c r="H7" s="40">
        <f t="shared" si="1"/>
        <v>6036465</v>
      </c>
      <c r="I7" s="41">
        <f t="shared" si="2"/>
        <v>17.740686063771971</v>
      </c>
    </row>
    <row r="8" spans="1:9" ht="30" x14ac:dyDescent="0.25">
      <c r="A8" s="37">
        <v>4</v>
      </c>
      <c r="B8" s="38" t="s">
        <v>68</v>
      </c>
      <c r="C8" s="39">
        <v>75</v>
      </c>
      <c r="D8" s="40">
        <v>0</v>
      </c>
      <c r="E8" s="40">
        <v>9376579</v>
      </c>
      <c r="F8" s="40">
        <f t="shared" si="0"/>
        <v>9376579</v>
      </c>
      <c r="G8" s="40">
        <v>9029506</v>
      </c>
      <c r="H8" s="40">
        <f t="shared" si="1"/>
        <v>347073</v>
      </c>
      <c r="I8" s="41">
        <f t="shared" si="2"/>
        <v>3.7014885706183462</v>
      </c>
    </row>
    <row r="9" spans="1:9" ht="30" x14ac:dyDescent="0.25">
      <c r="A9" s="37">
        <v>5</v>
      </c>
      <c r="B9" s="38" t="s">
        <v>69</v>
      </c>
      <c r="C9" s="39">
        <v>50</v>
      </c>
      <c r="D9" s="40">
        <v>0</v>
      </c>
      <c r="E9" s="40">
        <v>14376420</v>
      </c>
      <c r="F9" s="40">
        <f t="shared" si="0"/>
        <v>14376420</v>
      </c>
      <c r="G9" s="40">
        <v>13482347</v>
      </c>
      <c r="H9" s="40">
        <f t="shared" si="1"/>
        <v>894073</v>
      </c>
      <c r="I9" s="41">
        <f t="shared" si="2"/>
        <v>6.2190239294622724</v>
      </c>
    </row>
    <row r="10" spans="1:9" ht="30" x14ac:dyDescent="0.25">
      <c r="A10" s="37">
        <v>6</v>
      </c>
      <c r="B10" s="38" t="s">
        <v>70</v>
      </c>
      <c r="C10" s="39">
        <v>83</v>
      </c>
      <c r="D10" s="40">
        <v>0</v>
      </c>
      <c r="E10" s="40">
        <v>9602373</v>
      </c>
      <c r="F10" s="40">
        <f t="shared" si="0"/>
        <v>9602373</v>
      </c>
      <c r="G10" s="40">
        <v>7312789</v>
      </c>
      <c r="H10" s="40">
        <f t="shared" si="1"/>
        <v>2289584</v>
      </c>
      <c r="I10" s="41">
        <f t="shared" si="2"/>
        <v>23.843939409560534</v>
      </c>
    </row>
    <row r="11" spans="1:9" ht="30" x14ac:dyDescent="0.25">
      <c r="A11" s="37">
        <v>7</v>
      </c>
      <c r="B11" s="38" t="s">
        <v>71</v>
      </c>
      <c r="C11" s="39">
        <v>114</v>
      </c>
      <c r="D11" s="40">
        <v>0</v>
      </c>
      <c r="E11" s="40">
        <v>12698485</v>
      </c>
      <c r="F11" s="40">
        <f t="shared" si="0"/>
        <v>12698485</v>
      </c>
      <c r="G11" s="40">
        <v>6869077</v>
      </c>
      <c r="H11" s="40">
        <f t="shared" si="1"/>
        <v>5829408</v>
      </c>
      <c r="I11" s="41">
        <f t="shared" si="2"/>
        <v>45.906326620852802</v>
      </c>
    </row>
    <row r="12" spans="1:9" ht="30" x14ac:dyDescent="0.25">
      <c r="A12" s="42">
        <v>8</v>
      </c>
      <c r="B12" s="43" t="s">
        <v>72</v>
      </c>
      <c r="C12" s="44">
        <v>94</v>
      </c>
      <c r="D12" s="45">
        <v>0</v>
      </c>
      <c r="E12" s="45"/>
      <c r="F12" s="45">
        <f t="shared" si="0"/>
        <v>0</v>
      </c>
      <c r="G12" s="45"/>
      <c r="H12" s="45">
        <f t="shared" si="1"/>
        <v>0</v>
      </c>
      <c r="I12" s="46"/>
    </row>
    <row r="13" spans="1:9" ht="30" x14ac:dyDescent="0.25">
      <c r="A13" s="37">
        <v>9</v>
      </c>
      <c r="B13" s="38" t="s">
        <v>73</v>
      </c>
      <c r="C13" s="39">
        <v>108</v>
      </c>
      <c r="D13" s="40">
        <v>0</v>
      </c>
      <c r="E13" s="40">
        <v>11263363</v>
      </c>
      <c r="F13" s="40">
        <f t="shared" si="0"/>
        <v>11263363</v>
      </c>
      <c r="G13" s="40">
        <v>5999357</v>
      </c>
      <c r="H13" s="40">
        <f t="shared" si="1"/>
        <v>5264006</v>
      </c>
      <c r="I13" s="41">
        <f t="shared" si="2"/>
        <v>46.735650799854362</v>
      </c>
    </row>
    <row r="14" spans="1:9" ht="30" x14ac:dyDescent="0.25">
      <c r="A14" s="37">
        <v>10</v>
      </c>
      <c r="B14" s="38" t="s">
        <v>74</v>
      </c>
      <c r="C14" s="39">
        <v>58</v>
      </c>
      <c r="D14" s="40">
        <v>0</v>
      </c>
      <c r="E14" s="40">
        <v>7916292</v>
      </c>
      <c r="F14" s="40">
        <f t="shared" si="0"/>
        <v>7916292</v>
      </c>
      <c r="G14" s="40">
        <v>6047960</v>
      </c>
      <c r="H14" s="40">
        <f t="shared" si="1"/>
        <v>1868332</v>
      </c>
      <c r="I14" s="41">
        <f t="shared" si="2"/>
        <v>23.601100111011569</v>
      </c>
    </row>
    <row r="15" spans="1:9" ht="30" x14ac:dyDescent="0.25">
      <c r="A15" s="37">
        <v>11</v>
      </c>
      <c r="B15" s="38" t="s">
        <v>75</v>
      </c>
      <c r="C15" s="39">
        <v>91</v>
      </c>
      <c r="D15" s="40"/>
      <c r="E15" s="40">
        <v>16612751</v>
      </c>
      <c r="F15" s="40">
        <f t="shared" si="0"/>
        <v>16612751</v>
      </c>
      <c r="G15" s="40">
        <v>8913683</v>
      </c>
      <c r="H15" s="40">
        <f t="shared" si="1"/>
        <v>7699068</v>
      </c>
      <c r="I15" s="41">
        <f t="shared" si="2"/>
        <v>46.344329124056578</v>
      </c>
    </row>
    <row r="16" spans="1:9" ht="30" x14ac:dyDescent="0.25">
      <c r="A16" s="37">
        <v>12</v>
      </c>
      <c r="B16" s="38" t="s">
        <v>76</v>
      </c>
      <c r="C16" s="39">
        <v>92</v>
      </c>
      <c r="D16" s="40">
        <v>0</v>
      </c>
      <c r="E16" s="40">
        <v>22363346</v>
      </c>
      <c r="F16" s="40">
        <f t="shared" si="0"/>
        <v>22363346</v>
      </c>
      <c r="G16" s="40">
        <v>12588695</v>
      </c>
      <c r="H16" s="40">
        <f t="shared" si="1"/>
        <v>9774651</v>
      </c>
      <c r="I16" s="41">
        <f t="shared" si="2"/>
        <v>43.708356522320052</v>
      </c>
    </row>
    <row r="17" spans="1:9" ht="30" x14ac:dyDescent="0.25">
      <c r="A17" s="37">
        <v>13</v>
      </c>
      <c r="B17" s="38" t="s">
        <v>77</v>
      </c>
      <c r="C17" s="39">
        <v>114</v>
      </c>
      <c r="D17" s="40">
        <v>0</v>
      </c>
      <c r="E17" s="40">
        <v>13644517</v>
      </c>
      <c r="F17" s="40">
        <f t="shared" si="0"/>
        <v>13644517</v>
      </c>
      <c r="G17" s="40">
        <v>11153620</v>
      </c>
      <c r="H17" s="40">
        <f t="shared" si="1"/>
        <v>2490897</v>
      </c>
      <c r="I17" s="41">
        <f t="shared" si="2"/>
        <v>18.255662695865308</v>
      </c>
    </row>
    <row r="18" spans="1:9" ht="30" x14ac:dyDescent="0.25">
      <c r="A18" s="37">
        <v>14</v>
      </c>
      <c r="B18" s="38" t="s">
        <v>78</v>
      </c>
      <c r="C18" s="39">
        <v>105</v>
      </c>
      <c r="D18" s="40">
        <v>0</v>
      </c>
      <c r="E18" s="40">
        <v>26499094</v>
      </c>
      <c r="F18" s="40">
        <f t="shared" si="0"/>
        <v>26499094</v>
      </c>
      <c r="G18" s="40">
        <v>20964583</v>
      </c>
      <c r="H18" s="40">
        <f t="shared" si="1"/>
        <v>5534511</v>
      </c>
      <c r="I18" s="41">
        <f t="shared" si="2"/>
        <v>20.8856612229837</v>
      </c>
    </row>
    <row r="19" spans="1:9" ht="35.25" x14ac:dyDescent="0.25">
      <c r="A19" s="47" t="s">
        <v>79</v>
      </c>
      <c r="B19" s="47"/>
      <c r="C19" s="48">
        <f t="shared" ref="C19:H19" si="3">SUM(C5:C18)</f>
        <v>1327</v>
      </c>
      <c r="D19" s="48">
        <f t="shared" si="3"/>
        <v>13710505</v>
      </c>
      <c r="E19" s="48">
        <f t="shared" si="3"/>
        <v>200385560</v>
      </c>
      <c r="F19" s="48">
        <f t="shared" si="3"/>
        <v>214096065</v>
      </c>
      <c r="G19" s="48">
        <f t="shared" si="3"/>
        <v>155361748</v>
      </c>
      <c r="H19" s="48">
        <f t="shared" si="3"/>
        <v>58734317</v>
      </c>
      <c r="I19" s="49">
        <f t="shared" si="2"/>
        <v>27.433627516694433</v>
      </c>
    </row>
  </sheetData>
  <mergeCells count="11">
    <mergeCell ref="A19:B19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master</vt:lpstr>
      <vt:lpstr> मानधन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anant batule</dc:creator>
  <cp:lastModifiedBy>anant batule</cp:lastModifiedBy>
  <cp:lastPrinted>2026-09-26T18:30:10Z</cp:lastPrinted>
  <dcterms:created xsi:type="dcterms:W3CDTF">2026-09-26T18:29:18Z</dcterms:created>
  <dcterms:modified xsi:type="dcterms:W3CDTF">2026-09-26T18:30:27Z</dcterms:modified>
</cp:coreProperties>
</file>